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/Documents/CreaGlobe/PATRIK/EINKAUF/CHINA/"/>
    </mc:Choice>
  </mc:AlternateContent>
  <xr:revisionPtr revIDLastSave="0" documentId="13_ncr:1_{4AE82EE4-0DA1-E042-9AFC-D59B74DF24D7}" xr6:coauthVersionLast="36" xr6:coauthVersionMax="36" xr10:uidLastSave="{00000000-0000-0000-0000-000000000000}"/>
  <bookViews>
    <workbookView xWindow="1160" yWindow="560" windowWidth="21960" windowHeight="19460" xr2:uid="{40BFD043-CD71-8045-819B-1AA8248EAFA7}"/>
  </bookViews>
  <sheets>
    <sheet name="FOIL CONVERTER" sheetId="1" r:id="rId1"/>
  </sheets>
  <definedNames>
    <definedName name="_xlnm._FilterDatabase" localSheetId="0" hidden="1">'FOIL CONVERTER'!$A$10:$H$83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42" i="1" l="1"/>
  <c r="K43" i="1"/>
  <c r="K46" i="1"/>
  <c r="K45" i="1"/>
  <c r="K35" i="1" l="1"/>
  <c r="K34" i="1"/>
  <c r="K33" i="1"/>
  <c r="K28" i="1"/>
  <c r="K27" i="1"/>
  <c r="K26" i="1"/>
  <c r="K19" i="1"/>
  <c r="K13" i="1"/>
  <c r="K12" i="1"/>
  <c r="K11" i="1"/>
  <c r="K40" i="1" s="1"/>
  <c r="K36" i="1"/>
  <c r="K31" i="1"/>
  <c r="K20" i="1"/>
  <c r="K14" i="1"/>
  <c r="K21" i="1"/>
  <c r="K39" i="1"/>
  <c r="K30" i="1"/>
  <c r="K29" i="1"/>
  <c r="K23" i="1"/>
  <c r="K24" i="1"/>
  <c r="K32" i="1"/>
  <c r="K44" i="1"/>
  <c r="K15" i="1"/>
  <c r="K41" i="1" l="1"/>
</calcChain>
</file>

<file path=xl/sharedStrings.xml><?xml version="1.0" encoding="utf-8"?>
<sst xmlns="http://schemas.openxmlformats.org/spreadsheetml/2006/main" count="129" uniqueCount="111">
  <si>
    <t>Slalom 100 v2</t>
  </si>
  <si>
    <t>speed</t>
  </si>
  <si>
    <t>slalom</t>
  </si>
  <si>
    <t>FOIL SETS</t>
  </si>
  <si>
    <t>A.I.O</t>
  </si>
  <si>
    <t>FOIL SET A.I.O. 65</t>
  </si>
  <si>
    <t>FOIL SET A.I.O. 75</t>
  </si>
  <si>
    <t>cruiser</t>
  </si>
  <si>
    <t>alu</t>
  </si>
  <si>
    <t>FOIL SET CRUISER</t>
  </si>
  <si>
    <t>move</t>
  </si>
  <si>
    <t>carbon</t>
  </si>
  <si>
    <t>FOIL SET MOVE</t>
  </si>
  <si>
    <t>style</t>
  </si>
  <si>
    <t>FOIL SET STYLE</t>
  </si>
  <si>
    <t>ride</t>
  </si>
  <si>
    <t>FOIL SET RIDE ALU</t>
  </si>
  <si>
    <t>FOIL SET RIDE CARBON</t>
  </si>
  <si>
    <t>FOIL SET SPEED CARBON</t>
  </si>
  <si>
    <t>FOIL SET SLALOM CARBON</t>
  </si>
  <si>
    <t>carbon HM</t>
  </si>
  <si>
    <t>FOIL SET SLALOM CARBON HM</t>
  </si>
  <si>
    <t>race</t>
  </si>
  <si>
    <t>FOIL SET RACE CARBON</t>
  </si>
  <si>
    <t>FOIL SET RACE CARBON HM</t>
  </si>
  <si>
    <t>FOIL PARTS</t>
  </si>
  <si>
    <t>front wing</t>
  </si>
  <si>
    <t>back wing</t>
  </si>
  <si>
    <t>fuselage</t>
  </si>
  <si>
    <t>alu mast</t>
  </si>
  <si>
    <t>carbon mast</t>
  </si>
  <si>
    <t>HM 95</t>
  </si>
  <si>
    <t>adapter</t>
  </si>
  <si>
    <t>DTB</t>
  </si>
  <si>
    <t>TT</t>
  </si>
  <si>
    <t>Power</t>
  </si>
  <si>
    <t>SET</t>
  </si>
  <si>
    <t>2022 HF-NOVICE 1300 Foil</t>
  </si>
  <si>
    <t>2022 HF-NOVICE 1600 Foil</t>
  </si>
  <si>
    <t>2022 HF-NOVICE 2000 Foil</t>
  </si>
  <si>
    <t>2022 HF-CROSS 1100 Foil</t>
  </si>
  <si>
    <t>2022 HF-CROSS 1300 Foil</t>
  </si>
  <si>
    <t>2022 HF-CROSS 1600 Foil</t>
  </si>
  <si>
    <t>2022 HF-CROSS 2000 Foil</t>
  </si>
  <si>
    <t>2022 HF-CROSS 2400 Foil</t>
  </si>
  <si>
    <t>2022 HF-WAVE-STYLE 900 Foil</t>
  </si>
  <si>
    <t>2022 HF-WAVE-STYLE 1100 Foil</t>
  </si>
  <si>
    <t>2022 HF-WAVE-STYLE 1300 Foil</t>
  </si>
  <si>
    <t>2022 HF-WAVE-STYLE 1600 Foil</t>
  </si>
  <si>
    <t>2022 HF-WAVE-STYLE 2000 Foil</t>
  </si>
  <si>
    <t>2022 HF-WAVE-STYLE 2400 Foil</t>
  </si>
  <si>
    <t>2022 HF-RIDE ALU Foil</t>
  </si>
  <si>
    <t>2022 HF-RIDE CARBON Foil</t>
  </si>
  <si>
    <t>2022 HF-SLALOM CARBON Foil</t>
  </si>
  <si>
    <t>2022 HF-SLALOM CARBON HM Foil</t>
  </si>
  <si>
    <t>2022 HF-RACE CARBON Foil</t>
  </si>
  <si>
    <t>2022 HF-RACE CARBON HM Foil</t>
  </si>
  <si>
    <t>2022 HF-RACE CARBON HM PRO-SET Foil</t>
  </si>
  <si>
    <t>NOVICE</t>
  </si>
  <si>
    <t>CROSS</t>
  </si>
  <si>
    <t>WAVE-STYLE</t>
  </si>
  <si>
    <t>RIDE</t>
  </si>
  <si>
    <t>RACE</t>
  </si>
  <si>
    <t>Patrik HF Foil 550 Front Wing</t>
  </si>
  <si>
    <t>Patrik HF Foil 700 Front Wing</t>
  </si>
  <si>
    <t>Patrik HF Foil 900 Front Wing</t>
  </si>
  <si>
    <t>Patrik HF Foil 1100 Front Wing</t>
  </si>
  <si>
    <t>Patrik HF Foil 1300 Front Wing</t>
  </si>
  <si>
    <t>Patrik HF Foil 1600 Front Wing</t>
  </si>
  <si>
    <t>Patrik HF Foil 2000 Front Wing</t>
  </si>
  <si>
    <t>Patrik HF G10 200 Back Wing</t>
  </si>
  <si>
    <t>Patrik HF Foil 255 Back Wing</t>
  </si>
  <si>
    <t>Patrik HF Foil 280 Back Wing</t>
  </si>
  <si>
    <t>Patrik HF Foil 310 Back Wing</t>
  </si>
  <si>
    <t>Patrik HF Foil 55 Fuselage</t>
  </si>
  <si>
    <t>Patrik HF Foil 65 Fuselage</t>
  </si>
  <si>
    <t>Patrik HF Foil 75 Fuselage</t>
  </si>
  <si>
    <t>Patrik HF Foil 85 Fuselage</t>
  </si>
  <si>
    <t>Patrik HF Foil 95 Fuselage</t>
  </si>
  <si>
    <t>Patrik HF Foil 105 Fuselage</t>
  </si>
  <si>
    <t>Patrik HF Foil 115 Fuselage</t>
  </si>
  <si>
    <t>Patrik HF Foil 65 ALU Mast</t>
  </si>
  <si>
    <t>Patrik HF Foil 75 ALU Mast</t>
  </si>
  <si>
    <t>Patrik HF Foil 85 ALU Mast</t>
  </si>
  <si>
    <t>Patrik HF PVC 82 Carbon Mast US PLATE</t>
  </si>
  <si>
    <t>Patrik HF Foil 82 Carbon Mast</t>
  </si>
  <si>
    <t>Patrik HF Foil 95 Carbon mast</t>
  </si>
  <si>
    <t>Patrik HF Foil 95 High Modulus mast</t>
  </si>
  <si>
    <t>Tuttle board Plug</t>
  </si>
  <si>
    <t>Powerbox board Plug</t>
  </si>
  <si>
    <t>SLALOM</t>
  </si>
  <si>
    <t>82 US PLATE</t>
  </si>
  <si>
    <t>WING</t>
  </si>
  <si>
    <t>WINDSURF</t>
  </si>
  <si>
    <t xml:space="preserve">US </t>
  </si>
  <si>
    <t>screw bags</t>
  </si>
  <si>
    <t>screw driver</t>
  </si>
  <si>
    <t>bag</t>
  </si>
  <si>
    <t>Bag 1</t>
  </si>
  <si>
    <t>Bag 2</t>
  </si>
  <si>
    <t>Bag 3</t>
  </si>
  <si>
    <t>For 550 front wing, 720 front wing, 920 front wing</t>
  </si>
  <si>
    <t>For 1100 front wing, 1300 front wing, 1600 front wing</t>
  </si>
  <si>
    <t>For all back wings</t>
  </si>
  <si>
    <t>Bag 4</t>
  </si>
  <si>
    <t>Bag 10</t>
  </si>
  <si>
    <t>For 2000 front wing, 2400 front wing</t>
  </si>
  <si>
    <t>Plate board Connector (incl. Screw bags 5 and 8)</t>
  </si>
  <si>
    <t>Deep tuttle board Connector (incl. Screws: bag 11 )</t>
  </si>
  <si>
    <t>FOIL SETS CONVERTER</t>
  </si>
  <si>
    <t>For all fuselages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</si>
</sst>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theme="1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B581-1E8B-D945-A022-9833C89B973E}">
  <dimension ref="A1:K73"/>
  <sheetViews>
    <sheetView tabSelected="1" topLeftCell="A4" zoomScale="140" zoomScaleNormal="140" workbookViewId="0">
      <selection activeCell="F27" sqref="F27"/>
    </sheetView>
  </sheetViews>
  <sheetFormatPr baseColWidth="10" defaultColWidth="9.1640625" defaultRowHeight="10"/>
  <cols>
    <col min="1" max="1" width="4.1640625" style="1" customWidth="1"/>
    <col min="2" max="2" width="9.1640625" style="2"/>
    <col min="3" max="3" width="19" style="2" customWidth="1"/>
    <col min="4" max="4" width="23" style="1" customWidth="1"/>
    <col min="5" max="5" width="1.6640625" style="1" customWidth="1"/>
    <col min="6" max="6" width="7.6640625" style="5" customWidth="1"/>
    <col min="7" max="7" width="2.33203125" style="1" customWidth="1"/>
    <col min="8" max="8" width="9.1640625" style="1" customWidth="1"/>
    <col min="9" max="9" width="9.1640625" style="1"/>
    <col min="10" max="10" width="27.1640625" style="1" customWidth="1"/>
    <col min="11" max="16384" width="9.1640625" style="1"/>
  </cols>
  <sheetData>
    <row r="1" spans="1:11" ht="43" hidden="1" customHeight="1">
      <c r="D1" s="3"/>
    </row>
    <row r="2" spans="1:11" s="6" customFormat="1" ht="10" hidden="1" customHeight="1">
      <c r="B2" s="7"/>
      <c r="C2" s="7"/>
      <c r="D2" s="8"/>
      <c r="F2" s="4"/>
    </row>
    <row r="3" spans="1:11" s="9" customFormat="1" ht="11" hidden="1" customHeight="1">
      <c r="B3" s="2"/>
      <c r="C3" s="2"/>
      <c r="D3" s="10" t="s">
        <v>0</v>
      </c>
      <c r="F3" s="12"/>
    </row>
    <row r="4" spans="1:11" s="8" customFormat="1" ht="13" customHeight="1">
      <c r="A4" s="13" t="s">
        <v>109</v>
      </c>
      <c r="B4" s="7"/>
      <c r="C4" s="7"/>
      <c r="F4" s="11"/>
    </row>
    <row r="5" spans="1:11" s="8" customFormat="1" ht="13" customHeight="1" thickBot="1">
      <c r="A5" s="13"/>
      <c r="B5" s="7"/>
      <c r="C5" s="7"/>
      <c r="F5" s="11"/>
      <c r="H5" s="38"/>
      <c r="I5" s="38"/>
    </row>
    <row r="6" spans="1:11" s="9" customFormat="1" ht="5" customHeight="1">
      <c r="A6" s="54" t="s">
        <v>3</v>
      </c>
      <c r="B6" s="55"/>
      <c r="C6" s="55"/>
      <c r="D6" s="56"/>
      <c r="F6" s="74" t="s">
        <v>36</v>
      </c>
      <c r="H6" s="63" t="s">
        <v>25</v>
      </c>
      <c r="I6" s="64"/>
      <c r="J6" s="64"/>
      <c r="K6" s="65"/>
    </row>
    <row r="7" spans="1:11" s="9" customFormat="1" ht="5" customHeight="1">
      <c r="A7" s="57"/>
      <c r="B7" s="58"/>
      <c r="C7" s="58"/>
      <c r="D7" s="59"/>
      <c r="F7" s="75"/>
      <c r="G7" s="39"/>
      <c r="H7" s="66"/>
      <c r="I7" s="67"/>
      <c r="J7" s="67"/>
      <c r="K7" s="68"/>
    </row>
    <row r="8" spans="1:11" s="9" customFormat="1" ht="5" customHeight="1">
      <c r="A8" s="57"/>
      <c r="B8" s="58"/>
      <c r="C8" s="58"/>
      <c r="D8" s="59"/>
      <c r="F8" s="75"/>
      <c r="G8" s="39"/>
      <c r="H8" s="66"/>
      <c r="I8" s="67"/>
      <c r="J8" s="67"/>
      <c r="K8" s="68"/>
    </row>
    <row r="9" spans="1:11" s="9" customFormat="1" ht="5" customHeight="1" thickBot="1">
      <c r="A9" s="60"/>
      <c r="B9" s="61"/>
      <c r="C9" s="61"/>
      <c r="D9" s="62"/>
      <c r="F9" s="76"/>
      <c r="G9" s="39"/>
      <c r="H9" s="69"/>
      <c r="I9" s="70"/>
      <c r="J9" s="70"/>
      <c r="K9" s="71"/>
    </row>
    <row r="10" spans="1:11" s="9" customFormat="1" ht="10" customHeight="1" thickBot="1">
      <c r="B10" s="2"/>
      <c r="C10" s="2"/>
      <c r="D10" s="8"/>
      <c r="F10" s="12"/>
      <c r="G10" s="39"/>
      <c r="H10" s="39"/>
      <c r="I10" s="39"/>
    </row>
    <row r="11" spans="1:11" ht="10" customHeight="1">
      <c r="A11" s="77">
        <v>2021</v>
      </c>
      <c r="B11" s="78" t="s">
        <v>4</v>
      </c>
      <c r="C11" s="23">
        <v>65</v>
      </c>
      <c r="D11" s="29" t="s">
        <v>5</v>
      </c>
      <c r="E11" s="30"/>
      <c r="F11" s="27"/>
      <c r="G11" s="30"/>
      <c r="H11" s="48" t="s">
        <v>26</v>
      </c>
      <c r="I11" s="23">
        <v>500</v>
      </c>
      <c r="J11" s="32" t="s">
        <v>63</v>
      </c>
      <c r="K11" s="37">
        <f>F43+F18</f>
        <v>0</v>
      </c>
    </row>
    <row r="12" spans="1:11" ht="10" customHeight="1" thickBot="1">
      <c r="A12" s="79" t="s">
        <v>3</v>
      </c>
      <c r="B12" s="80"/>
      <c r="C12" s="16">
        <v>75</v>
      </c>
      <c r="D12" s="20" t="s">
        <v>6</v>
      </c>
      <c r="E12" s="30"/>
      <c r="F12" s="28"/>
      <c r="H12" s="49"/>
      <c r="I12" s="14">
        <v>700</v>
      </c>
      <c r="J12" s="33" t="s">
        <v>64</v>
      </c>
      <c r="K12" s="21">
        <f>F39+F40+F43+F15+F19+F20</f>
        <v>0</v>
      </c>
    </row>
    <row r="13" spans="1:11" ht="10" customHeight="1" thickBot="1">
      <c r="A13" s="79" t="s">
        <v>3</v>
      </c>
      <c r="B13" s="81" t="s">
        <v>7</v>
      </c>
      <c r="C13" s="17" t="s">
        <v>8</v>
      </c>
      <c r="D13" s="19" t="s">
        <v>9</v>
      </c>
      <c r="F13" s="18"/>
      <c r="H13" s="49"/>
      <c r="I13" s="14">
        <v>900</v>
      </c>
      <c r="J13" s="33" t="s">
        <v>65</v>
      </c>
      <c r="K13" s="21">
        <f>F31+SUM(F41:F43)+F21+F22</f>
        <v>0</v>
      </c>
    </row>
    <row r="14" spans="1:11" ht="10" customHeight="1" thickBot="1">
      <c r="A14" s="79" t="s">
        <v>3</v>
      </c>
      <c r="B14" s="81" t="s">
        <v>10</v>
      </c>
      <c r="C14" s="17" t="s">
        <v>11</v>
      </c>
      <c r="D14" s="19" t="s">
        <v>12</v>
      </c>
      <c r="F14" s="18"/>
      <c r="H14" s="49"/>
      <c r="I14" s="14">
        <v>1100</v>
      </c>
      <c r="J14" s="33" t="s">
        <v>66</v>
      </c>
      <c r="K14" s="21">
        <f>F26+F32+F37+F38+F14+F16+F17</f>
        <v>0</v>
      </c>
    </row>
    <row r="15" spans="1:11" ht="10" customHeight="1" thickBot="1">
      <c r="A15" s="79" t="s">
        <v>3</v>
      </c>
      <c r="B15" s="81" t="s">
        <v>13</v>
      </c>
      <c r="C15" s="17" t="s">
        <v>11</v>
      </c>
      <c r="D15" s="19" t="s">
        <v>14</v>
      </c>
      <c r="F15" s="18"/>
      <c r="H15" s="49"/>
      <c r="I15" s="34">
        <v>1300</v>
      </c>
      <c r="J15" s="33" t="s">
        <v>67</v>
      </c>
      <c r="K15" s="21">
        <f>F23+F27+F33</f>
        <v>0</v>
      </c>
    </row>
    <row r="16" spans="1:11" ht="10" customHeight="1">
      <c r="A16" s="79" t="s">
        <v>3</v>
      </c>
      <c r="B16" s="78" t="s">
        <v>15</v>
      </c>
      <c r="C16" s="23" t="s">
        <v>8</v>
      </c>
      <c r="D16" s="29" t="s">
        <v>16</v>
      </c>
      <c r="E16" s="30"/>
      <c r="F16" s="27"/>
      <c r="H16" s="49"/>
      <c r="I16" s="34">
        <v>1600</v>
      </c>
      <c r="J16" s="33" t="s">
        <v>68</v>
      </c>
      <c r="K16" s="21">
        <f>F24+F28+F34+F11+F12+F13</f>
        <v>0</v>
      </c>
    </row>
    <row r="17" spans="1:11" ht="10" customHeight="1" thickBot="1">
      <c r="A17" s="79" t="s">
        <v>3</v>
      </c>
      <c r="B17" s="80"/>
      <c r="C17" s="16" t="s">
        <v>11</v>
      </c>
      <c r="D17" s="20" t="s">
        <v>17</v>
      </c>
      <c r="E17" s="30"/>
      <c r="F17" s="28"/>
      <c r="H17" s="50"/>
      <c r="I17" s="22">
        <v>2000</v>
      </c>
      <c r="J17" s="35" t="s">
        <v>69</v>
      </c>
      <c r="K17" s="31">
        <f>F25+F29+F35</f>
        <v>0</v>
      </c>
    </row>
    <row r="18" spans="1:11" ht="10" customHeight="1" thickBot="1">
      <c r="A18" s="79" t="s">
        <v>3</v>
      </c>
      <c r="B18" s="81" t="s">
        <v>1</v>
      </c>
      <c r="C18" s="17" t="s">
        <v>11</v>
      </c>
      <c r="D18" s="19" t="s">
        <v>18</v>
      </c>
      <c r="F18" s="18"/>
      <c r="H18" s="48" t="s">
        <v>27</v>
      </c>
      <c r="I18" s="36">
        <v>200</v>
      </c>
      <c r="J18" s="32" t="s">
        <v>70</v>
      </c>
      <c r="K18" s="37"/>
    </row>
    <row r="19" spans="1:11" ht="10" customHeight="1">
      <c r="A19" s="79" t="s">
        <v>3</v>
      </c>
      <c r="B19" s="78" t="s">
        <v>2</v>
      </c>
      <c r="C19" s="23" t="s">
        <v>11</v>
      </c>
      <c r="D19" s="29" t="s">
        <v>19</v>
      </c>
      <c r="E19" s="30"/>
      <c r="F19" s="27"/>
      <c r="H19" s="49"/>
      <c r="I19" s="14">
        <v>250</v>
      </c>
      <c r="J19" s="33" t="s">
        <v>71</v>
      </c>
      <c r="K19" s="21">
        <f>SUM(F23:F43)+F15+SUM(F18:F22)</f>
        <v>0</v>
      </c>
    </row>
    <row r="20" spans="1:11" ht="10" customHeight="1" thickBot="1">
      <c r="A20" s="79" t="s">
        <v>3</v>
      </c>
      <c r="B20" s="80"/>
      <c r="C20" s="16" t="s">
        <v>20</v>
      </c>
      <c r="D20" s="20" t="s">
        <v>21</v>
      </c>
      <c r="E20" s="30"/>
      <c r="F20" s="28"/>
      <c r="H20" s="49"/>
      <c r="I20" s="14">
        <v>280</v>
      </c>
      <c r="J20" s="33" t="s">
        <v>72</v>
      </c>
      <c r="K20" s="21">
        <f>F12+F14+F16+F17</f>
        <v>0</v>
      </c>
    </row>
    <row r="21" spans="1:11" ht="10" customHeight="1" thickBot="1">
      <c r="A21" s="79" t="s">
        <v>3</v>
      </c>
      <c r="B21" s="78" t="s">
        <v>22</v>
      </c>
      <c r="C21" s="23" t="s">
        <v>11</v>
      </c>
      <c r="D21" s="29" t="s">
        <v>23</v>
      </c>
      <c r="E21" s="30"/>
      <c r="F21" s="27"/>
      <c r="H21" s="50"/>
      <c r="I21" s="16">
        <v>310</v>
      </c>
      <c r="J21" s="35" t="s">
        <v>73</v>
      </c>
      <c r="K21" s="31">
        <f>F11+F13</f>
        <v>0</v>
      </c>
    </row>
    <row r="22" spans="1:11" ht="10" customHeight="1" thickBot="1">
      <c r="A22" s="80" t="s">
        <v>3</v>
      </c>
      <c r="B22" s="80"/>
      <c r="C22" s="16" t="s">
        <v>20</v>
      </c>
      <c r="D22" s="20" t="s">
        <v>24</v>
      </c>
      <c r="E22" s="30"/>
      <c r="F22" s="28"/>
      <c r="H22" s="48" t="s">
        <v>28</v>
      </c>
      <c r="I22" s="23">
        <v>55</v>
      </c>
      <c r="J22" s="32" t="s">
        <v>74</v>
      </c>
      <c r="K22" s="37"/>
    </row>
    <row r="23" spans="1:11" ht="10" customHeight="1">
      <c r="A23" s="45">
        <v>2022</v>
      </c>
      <c r="B23" s="45" t="s">
        <v>92</v>
      </c>
      <c r="C23" s="51" t="s">
        <v>58</v>
      </c>
      <c r="D23" s="25" t="s">
        <v>37</v>
      </c>
      <c r="F23" s="27"/>
      <c r="H23" s="49"/>
      <c r="I23" s="14">
        <v>65</v>
      </c>
      <c r="J23" s="33" t="s">
        <v>75</v>
      </c>
      <c r="K23" s="21">
        <f>SUM(F31:F36)+F11</f>
        <v>0</v>
      </c>
    </row>
    <row r="24" spans="1:11" ht="10" customHeight="1">
      <c r="A24" s="46"/>
      <c r="B24" s="72"/>
      <c r="C24" s="52"/>
      <c r="D24" s="26" t="s">
        <v>38</v>
      </c>
      <c r="F24" s="15"/>
      <c r="H24" s="49"/>
      <c r="I24" s="14">
        <v>75</v>
      </c>
      <c r="J24" s="33" t="s">
        <v>76</v>
      </c>
      <c r="K24" s="21">
        <f>SUM(F23:F30)+F12</f>
        <v>0</v>
      </c>
    </row>
    <row r="25" spans="1:11" ht="10" customHeight="1" thickBot="1">
      <c r="A25" s="46"/>
      <c r="B25" s="72"/>
      <c r="C25" s="53"/>
      <c r="D25" s="24" t="s">
        <v>39</v>
      </c>
      <c r="F25" s="28"/>
      <c r="H25" s="49"/>
      <c r="I25" s="14">
        <v>85</v>
      </c>
      <c r="J25" s="33" t="s">
        <v>77</v>
      </c>
      <c r="K25" s="15"/>
    </row>
    <row r="26" spans="1:11" ht="10" customHeight="1">
      <c r="A26" s="46"/>
      <c r="B26" s="72"/>
      <c r="C26" s="51" t="s">
        <v>59</v>
      </c>
      <c r="D26" s="26" t="s">
        <v>40</v>
      </c>
      <c r="F26" s="27"/>
      <c r="H26" s="49"/>
      <c r="I26" s="14">
        <v>95</v>
      </c>
      <c r="J26" s="33" t="s">
        <v>78</v>
      </c>
      <c r="K26" s="21">
        <f>F37+F38+SUM(F13:F17)+F18</f>
        <v>0</v>
      </c>
    </row>
    <row r="27" spans="1:11" ht="10" customHeight="1">
      <c r="A27" s="46"/>
      <c r="B27" s="72"/>
      <c r="C27" s="52"/>
      <c r="D27" s="26" t="s">
        <v>41</v>
      </c>
      <c r="F27" s="15"/>
      <c r="H27" s="49"/>
      <c r="I27" s="14">
        <v>105</v>
      </c>
      <c r="J27" s="33" t="s">
        <v>79</v>
      </c>
      <c r="K27" s="21">
        <f>F39+F40+F43+F19+F20</f>
        <v>0</v>
      </c>
    </row>
    <row r="28" spans="1:11" ht="10" customHeight="1" thickBot="1">
      <c r="A28" s="46"/>
      <c r="B28" s="72"/>
      <c r="C28" s="52"/>
      <c r="D28" s="26" t="s">
        <v>42</v>
      </c>
      <c r="F28" s="15"/>
      <c r="H28" s="50"/>
      <c r="I28" s="16">
        <v>115</v>
      </c>
      <c r="J28" s="35" t="s">
        <v>80</v>
      </c>
      <c r="K28" s="31">
        <f>SUM(F41:F43)+F21+F22</f>
        <v>0</v>
      </c>
    </row>
    <row r="29" spans="1:11" ht="10" customHeight="1">
      <c r="A29" s="46"/>
      <c r="B29" s="72"/>
      <c r="C29" s="52"/>
      <c r="D29" s="26" t="s">
        <v>43</v>
      </c>
      <c r="F29" s="15"/>
      <c r="H29" s="48" t="s">
        <v>29</v>
      </c>
      <c r="I29" s="23">
        <v>65</v>
      </c>
      <c r="J29" s="32" t="s">
        <v>81</v>
      </c>
      <c r="K29" s="37">
        <f>F11</f>
        <v>0</v>
      </c>
    </row>
    <row r="30" spans="1:11" ht="10" customHeight="1" thickBot="1">
      <c r="A30" s="46"/>
      <c r="B30" s="72"/>
      <c r="C30" s="53"/>
      <c r="D30" s="24" t="s">
        <v>44</v>
      </c>
      <c r="F30" s="28"/>
      <c r="H30" s="49"/>
      <c r="I30" s="14">
        <v>75</v>
      </c>
      <c r="J30" s="33" t="s">
        <v>82</v>
      </c>
      <c r="K30" s="21">
        <f>SUM(F23:F25)+F12</f>
        <v>0</v>
      </c>
    </row>
    <row r="31" spans="1:11" ht="10" customHeight="1" thickBot="1">
      <c r="A31" s="46"/>
      <c r="B31" s="72"/>
      <c r="C31" s="51" t="s">
        <v>60</v>
      </c>
      <c r="D31" s="26" t="s">
        <v>45</v>
      </c>
      <c r="F31" s="27"/>
      <c r="H31" s="50"/>
      <c r="I31" s="16">
        <v>85</v>
      </c>
      <c r="J31" s="35" t="s">
        <v>83</v>
      </c>
      <c r="K31" s="31">
        <f>SUM(F26:F30)+F37+F13+F16</f>
        <v>0</v>
      </c>
    </row>
    <row r="32" spans="1:11" ht="10" customHeight="1">
      <c r="A32" s="46"/>
      <c r="B32" s="72"/>
      <c r="C32" s="52"/>
      <c r="D32" s="26" t="s">
        <v>46</v>
      </c>
      <c r="F32" s="15"/>
      <c r="H32" s="48" t="s">
        <v>30</v>
      </c>
      <c r="I32" s="23" t="s">
        <v>91</v>
      </c>
      <c r="J32" s="32" t="s">
        <v>84</v>
      </c>
      <c r="K32" s="37">
        <f>SUM(F31:F36)</f>
        <v>0</v>
      </c>
    </row>
    <row r="33" spans="1:11" ht="10" customHeight="1">
      <c r="A33" s="46"/>
      <c r="B33" s="72"/>
      <c r="C33" s="52"/>
      <c r="D33" s="26" t="s">
        <v>47</v>
      </c>
      <c r="F33" s="15"/>
      <c r="H33" s="49"/>
      <c r="I33" s="14">
        <v>82</v>
      </c>
      <c r="J33" s="33" t="s">
        <v>85</v>
      </c>
      <c r="K33" s="21">
        <f>F14+F18</f>
        <v>0</v>
      </c>
    </row>
    <row r="34" spans="1:11" ht="10" customHeight="1">
      <c r="A34" s="46"/>
      <c r="B34" s="72"/>
      <c r="C34" s="52"/>
      <c r="D34" s="26" t="s">
        <v>48</v>
      </c>
      <c r="F34" s="15"/>
      <c r="H34" s="49"/>
      <c r="I34" s="14">
        <v>95</v>
      </c>
      <c r="J34" s="33" t="s">
        <v>86</v>
      </c>
      <c r="K34" s="21">
        <f>F38+F39+F41+F15+F17+F19+F21</f>
        <v>0</v>
      </c>
    </row>
    <row r="35" spans="1:11" ht="10" customHeight="1" thickBot="1">
      <c r="A35" s="46"/>
      <c r="B35" s="72"/>
      <c r="C35" s="52"/>
      <c r="D35" s="26" t="s">
        <v>49</v>
      </c>
      <c r="F35" s="15"/>
      <c r="H35" s="50"/>
      <c r="I35" s="16" t="s">
        <v>31</v>
      </c>
      <c r="J35" s="35" t="s">
        <v>87</v>
      </c>
      <c r="K35" s="31">
        <f>F40+F42+F43+F20+F22</f>
        <v>0</v>
      </c>
    </row>
    <row r="36" spans="1:11" ht="10" customHeight="1" thickBot="1">
      <c r="A36" s="46"/>
      <c r="B36" s="73"/>
      <c r="C36" s="53"/>
      <c r="D36" s="24" t="s">
        <v>50</v>
      </c>
      <c r="F36" s="28"/>
      <c r="H36" s="48" t="s">
        <v>32</v>
      </c>
      <c r="I36" s="23" t="s">
        <v>33</v>
      </c>
      <c r="J36" s="32" t="s">
        <v>108</v>
      </c>
      <c r="K36" s="37">
        <f>SUM(F23:F30)+F37+F13+F16</f>
        <v>0</v>
      </c>
    </row>
    <row r="37" spans="1:11" ht="10" customHeight="1">
      <c r="A37" s="46"/>
      <c r="B37" s="45" t="s">
        <v>93</v>
      </c>
      <c r="C37" s="51" t="s">
        <v>61</v>
      </c>
      <c r="D37" s="25" t="s">
        <v>51</v>
      </c>
      <c r="F37" s="27"/>
      <c r="H37" s="49"/>
      <c r="I37" s="14" t="s">
        <v>34</v>
      </c>
      <c r="J37" s="33" t="s">
        <v>88</v>
      </c>
      <c r="K37" s="21"/>
    </row>
    <row r="38" spans="1:11" ht="10" customHeight="1" thickBot="1">
      <c r="A38" s="46"/>
      <c r="B38" s="46"/>
      <c r="C38" s="52"/>
      <c r="D38" s="24" t="s">
        <v>52</v>
      </c>
      <c r="F38" s="28"/>
      <c r="H38" s="49"/>
      <c r="I38" s="14" t="s">
        <v>35</v>
      </c>
      <c r="J38" s="33" t="s">
        <v>89</v>
      </c>
      <c r="K38" s="21"/>
    </row>
    <row r="39" spans="1:11" ht="10" customHeight="1" thickBot="1">
      <c r="A39" s="46"/>
      <c r="B39" s="46"/>
      <c r="C39" s="51" t="s">
        <v>90</v>
      </c>
      <c r="D39" s="25" t="s">
        <v>53</v>
      </c>
      <c r="F39" s="27"/>
      <c r="H39" s="50"/>
      <c r="I39" s="42" t="s">
        <v>94</v>
      </c>
      <c r="J39" s="35" t="s">
        <v>107</v>
      </c>
      <c r="K39" s="31">
        <f>SUM(F23:F30)+F11+F12</f>
        <v>0</v>
      </c>
    </row>
    <row r="40" spans="1:11" ht="10" customHeight="1" thickBot="1">
      <c r="A40" s="46"/>
      <c r="B40" s="46"/>
      <c r="C40" s="53"/>
      <c r="D40" s="24" t="s">
        <v>54</v>
      </c>
      <c r="F40" s="28"/>
      <c r="H40" s="48" t="s">
        <v>95</v>
      </c>
      <c r="I40" s="40" t="s">
        <v>98</v>
      </c>
      <c r="J40" s="32" t="s">
        <v>101</v>
      </c>
      <c r="K40" s="37">
        <f>SUM(K11:K13)</f>
        <v>0</v>
      </c>
    </row>
    <row r="41" spans="1:11" ht="10" customHeight="1">
      <c r="A41" s="46"/>
      <c r="B41" s="46"/>
      <c r="C41" s="51" t="s">
        <v>62</v>
      </c>
      <c r="D41" s="26" t="s">
        <v>55</v>
      </c>
      <c r="F41" s="15"/>
      <c r="H41" s="49"/>
      <c r="I41" s="41" t="s">
        <v>99</v>
      </c>
      <c r="J41" s="33" t="s">
        <v>102</v>
      </c>
      <c r="K41" s="21">
        <f>SUM(K14:K16)</f>
        <v>0</v>
      </c>
    </row>
    <row r="42" spans="1:11" ht="10" customHeight="1">
      <c r="A42" s="46"/>
      <c r="B42" s="46"/>
      <c r="C42" s="52"/>
      <c r="D42" s="26" t="s">
        <v>56</v>
      </c>
      <c r="F42" s="15"/>
      <c r="H42" s="49"/>
      <c r="I42" s="41" t="s">
        <v>100</v>
      </c>
      <c r="J42" s="33" t="s">
        <v>103</v>
      </c>
      <c r="K42" s="21">
        <f>SUM(F11:F43)</f>
        <v>0</v>
      </c>
    </row>
    <row r="43" spans="1:11" ht="10" customHeight="1" thickBot="1">
      <c r="A43" s="47"/>
      <c r="B43" s="47"/>
      <c r="C43" s="53"/>
      <c r="D43" s="24" t="s">
        <v>57</v>
      </c>
      <c r="F43" s="28"/>
      <c r="H43" s="49"/>
      <c r="I43" s="41" t="s">
        <v>104</v>
      </c>
      <c r="J43" s="33" t="s">
        <v>110</v>
      </c>
      <c r="K43" s="21">
        <f>SUM(F11:F43)</f>
        <v>0</v>
      </c>
    </row>
    <row r="44" spans="1:11" ht="10" customHeight="1" thickBot="1">
      <c r="B44" s="1"/>
      <c r="C44" s="1"/>
      <c r="F44" s="1"/>
      <c r="H44" s="50"/>
      <c r="I44" s="42" t="s">
        <v>105</v>
      </c>
      <c r="J44" s="35" t="s">
        <v>106</v>
      </c>
      <c r="K44" s="31">
        <f>K17</f>
        <v>0</v>
      </c>
    </row>
    <row r="45" spans="1:11" ht="10" customHeight="1" thickBot="1">
      <c r="B45" s="1"/>
      <c r="C45" s="1"/>
      <c r="F45" s="1"/>
      <c r="H45" s="44" t="s">
        <v>96</v>
      </c>
      <c r="I45" s="43"/>
      <c r="J45" s="43"/>
      <c r="K45" s="18">
        <f>SUM(F11:F43)</f>
        <v>0</v>
      </c>
    </row>
    <row r="46" spans="1:11" ht="10" customHeight="1" thickBot="1">
      <c r="B46" s="1"/>
      <c r="C46" s="1"/>
      <c r="F46" s="1"/>
      <c r="H46" s="44" t="s">
        <v>97</v>
      </c>
      <c r="I46" s="43"/>
      <c r="J46" s="43"/>
      <c r="K46" s="18">
        <f>SUM(F11:F43)</f>
        <v>0</v>
      </c>
    </row>
    <row r="47" spans="1:11" ht="10" customHeight="1">
      <c r="B47" s="1"/>
      <c r="C47" s="1"/>
      <c r="F47" s="1"/>
    </row>
    <row r="48" spans="1:11" ht="10" customHeight="1">
      <c r="B48" s="1"/>
      <c r="C48" s="1"/>
      <c r="F48" s="1"/>
    </row>
    <row r="49" spans="2:6" ht="10" customHeight="1">
      <c r="B49" s="1"/>
      <c r="C49" s="1"/>
      <c r="F49" s="1"/>
    </row>
    <row r="50" spans="2:6" ht="10" customHeight="1">
      <c r="B50" s="1"/>
      <c r="C50" s="1"/>
      <c r="F50" s="1"/>
    </row>
    <row r="51" spans="2:6" ht="10" customHeight="1">
      <c r="B51" s="1"/>
      <c r="C51" s="1"/>
      <c r="F51" s="1"/>
    </row>
    <row r="52" spans="2:6" ht="10" customHeight="1">
      <c r="B52" s="1"/>
      <c r="C52" s="1"/>
      <c r="F52" s="1"/>
    </row>
    <row r="53" spans="2:6" ht="10" customHeight="1">
      <c r="B53" s="1"/>
      <c r="C53" s="1"/>
      <c r="F53" s="1"/>
    </row>
    <row r="54" spans="2:6" ht="10" customHeight="1">
      <c r="B54" s="1"/>
      <c r="C54" s="1"/>
      <c r="F54" s="1"/>
    </row>
    <row r="55" spans="2:6" ht="10" customHeight="1">
      <c r="B55" s="1"/>
      <c r="C55" s="1"/>
      <c r="F55" s="1"/>
    </row>
    <row r="56" spans="2:6" ht="10" customHeight="1">
      <c r="B56" s="1"/>
      <c r="C56" s="1"/>
      <c r="F56" s="1"/>
    </row>
    <row r="57" spans="2:6" ht="10" customHeight="1">
      <c r="B57" s="1"/>
      <c r="C57" s="1"/>
      <c r="F57" s="1"/>
    </row>
    <row r="58" spans="2:6" ht="10" customHeight="1">
      <c r="B58" s="1"/>
      <c r="C58" s="1"/>
      <c r="F58" s="1"/>
    </row>
    <row r="59" spans="2:6" ht="13" customHeight="1">
      <c r="B59" s="1"/>
      <c r="C59" s="1"/>
      <c r="F59" s="1"/>
    </row>
    <row r="60" spans="2:6" ht="10" customHeight="1">
      <c r="B60" s="1"/>
      <c r="C60" s="1"/>
      <c r="F60" s="1"/>
    </row>
    <row r="61" spans="2:6" ht="10" customHeight="1">
      <c r="B61" s="1"/>
      <c r="C61" s="1"/>
      <c r="F61" s="1"/>
    </row>
    <row r="62" spans="2:6" ht="10" customHeight="1">
      <c r="B62" s="1"/>
      <c r="C62" s="1"/>
      <c r="F62" s="1"/>
    </row>
    <row r="63" spans="2:6" ht="10" customHeight="1">
      <c r="B63" s="1"/>
      <c r="C63" s="1"/>
      <c r="F63" s="1"/>
    </row>
    <row r="64" spans="2:6" ht="10" customHeight="1">
      <c r="B64" s="1"/>
      <c r="C64" s="1"/>
      <c r="F64" s="1"/>
    </row>
    <row r="65" spans="2:6" ht="10" customHeight="1">
      <c r="B65" s="1"/>
      <c r="C65" s="1"/>
      <c r="F65" s="1"/>
    </row>
    <row r="66" spans="2:6" ht="10" customHeight="1">
      <c r="B66" s="1"/>
      <c r="C66" s="1"/>
      <c r="F66" s="1"/>
    </row>
    <row r="67" spans="2:6" ht="10" customHeight="1">
      <c r="B67" s="1"/>
      <c r="C67" s="1"/>
      <c r="F67" s="1"/>
    </row>
    <row r="68" spans="2:6" ht="10" customHeight="1">
      <c r="B68" s="1"/>
      <c r="C68" s="1"/>
      <c r="F68" s="1"/>
    </row>
    <row r="69" spans="2:6" ht="10" customHeight="1">
      <c r="B69" s="1"/>
      <c r="C69" s="1"/>
      <c r="F69" s="1"/>
    </row>
    <row r="70" spans="2:6" ht="10" customHeight="1">
      <c r="B70" s="1"/>
      <c r="C70" s="1"/>
      <c r="F70" s="1"/>
    </row>
    <row r="71" spans="2:6" ht="10" customHeight="1">
      <c r="B71" s="1"/>
      <c r="C71" s="1"/>
      <c r="F71" s="1"/>
    </row>
    <row r="72" spans="2:6" ht="10" customHeight="1">
      <c r="B72" s="1"/>
      <c r="C72" s="1"/>
      <c r="F72" s="1"/>
    </row>
    <row r="73" spans="2:6" ht="10" customHeight="1"/>
  </sheetData>
  <mergeCells count="24">
    <mergeCell ref="A6:D9"/>
    <mergeCell ref="H6:K9"/>
    <mergeCell ref="C23:C25"/>
    <mergeCell ref="C26:C30"/>
    <mergeCell ref="B23:B36"/>
    <mergeCell ref="B19:B20"/>
    <mergeCell ref="B21:B22"/>
    <mergeCell ref="F6:F9"/>
    <mergeCell ref="H29:H31"/>
    <mergeCell ref="H36:H39"/>
    <mergeCell ref="H11:H17"/>
    <mergeCell ref="H18:H21"/>
    <mergeCell ref="C37:C38"/>
    <mergeCell ref="C39:C40"/>
    <mergeCell ref="H40:H44"/>
    <mergeCell ref="C41:C43"/>
    <mergeCell ref="B37:B43"/>
    <mergeCell ref="A11:A22"/>
    <mergeCell ref="B11:B12"/>
    <mergeCell ref="B16:B17"/>
    <mergeCell ref="H32:H35"/>
    <mergeCell ref="H22:H28"/>
    <mergeCell ref="C31:C36"/>
    <mergeCell ref="A23:A43"/>
  </mergeCells>
  <conditionalFormatting sqref="F11:F43">
    <cfRule type="cellIs" dxfId="3" priority="4" operator="greaterThan">
      <formula>0</formula>
    </cfRule>
  </conditionalFormatting>
  <conditionalFormatting sqref="K11:K39">
    <cfRule type="cellIs" dxfId="2" priority="3" operator="greaterThan">
      <formula>0</formula>
    </cfRule>
  </conditionalFormatting>
  <conditionalFormatting sqref="K40:K44">
    <cfRule type="cellIs" dxfId="1" priority="2" operator="greaterThan">
      <formula>0</formula>
    </cfRule>
  </conditionalFormatting>
  <conditionalFormatting sqref="K45:K4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FOIL CONVERTER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Jaggi</dc:creator>
  <cp:lastModifiedBy>Karin Jaggi</cp:lastModifiedBy>
  <dcterms:created xsi:type="dcterms:W3CDTF">2021-05-20T07:33:11Z</dcterms:created>
  <dcterms:modified xsi:type="dcterms:W3CDTF">2022-07-12T13:47:10Z</dcterms:modified>
</cp:coreProperties>
</file>